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urtarief 2023" sheetId="1" r:id="rId4"/>
  </sheets>
  <definedNames/>
  <calcPr/>
</workbook>
</file>

<file path=xl/sharedStrings.xml><?xml version="1.0" encoding="utf-8"?>
<sst xmlns="http://schemas.openxmlformats.org/spreadsheetml/2006/main" count="121" uniqueCount="100">
  <si>
    <t>Stap 2</t>
  </si>
  <si>
    <t>Je minimale uurtarief</t>
  </si>
  <si>
    <t>Je salaris per maand</t>
  </si>
  <si>
    <t>Zakelijke kosten per maand</t>
  </si>
  <si>
    <t>Jaarsalaris</t>
  </si>
  <si>
    <t>Jaarlijkse zakelijke kosten</t>
  </si>
  <si>
    <t>Jaarlijks spaarbedrag privé</t>
  </si>
  <si>
    <t>Je winstgevende uurtarief</t>
  </si>
  <si>
    <t>Je winstdoel per maand</t>
  </si>
  <si>
    <t>Je omzetdoel per maand</t>
  </si>
  <si>
    <t>Jaarwinst</t>
  </si>
  <si>
    <t>Jaaromzet</t>
  </si>
  <si>
    <t>Jaarlijks spaarbedrag zakelijk</t>
  </si>
  <si>
    <t>3</t>
  </si>
  <si>
    <t>Je high-end uurtarief</t>
  </si>
  <si>
    <t>Werkuren per week</t>
  </si>
  <si>
    <t>Werkuren per maand</t>
  </si>
  <si>
    <t>Werkuren per jaar</t>
  </si>
  <si>
    <t>Jaarlijkse zakelijke belasting</t>
  </si>
  <si>
    <t>x voor je kosten, en groeifactor</t>
  </si>
  <si>
    <t>30% voor je ervaring</t>
  </si>
  <si>
    <t>Jaarlijkse pensioen inleg</t>
  </si>
  <si>
    <t>Stap 1</t>
  </si>
  <si>
    <t>Privé kosten</t>
  </si>
  <si>
    <t>Bedrag</t>
  </si>
  <si>
    <t>Notities</t>
  </si>
  <si>
    <t>Zakelijke kosten</t>
  </si>
  <si>
    <t>Legenda</t>
  </si>
  <si>
    <t>Huur/hypotheek/VVE</t>
  </si>
  <si>
    <t>Kantoor huur</t>
  </si>
  <si>
    <t>Vaste rubrieken</t>
  </si>
  <si>
    <t>Gas</t>
  </si>
  <si>
    <t>Zelf invullen of aanpassen</t>
  </si>
  <si>
    <t>Licht</t>
  </si>
  <si>
    <t>Water</t>
  </si>
  <si>
    <t>Zo werkt de calculator</t>
  </si>
  <si>
    <t>Internet</t>
  </si>
  <si>
    <t>Vaste telefoon</t>
  </si>
  <si>
    <t>1. Start bij stap 1 met het invullen van je privé kosten, pas de bedragen in de grijze vakjes aan.</t>
  </si>
  <si>
    <t>Mobiele telefoon</t>
  </si>
  <si>
    <t>2. Vul daarna je zakelijke kosten in, pas de bedragen in de grijze vakjes aan.</t>
  </si>
  <si>
    <t>Televisie</t>
  </si>
  <si>
    <t>Auto</t>
  </si>
  <si>
    <t>3. Vul bij stap 2 het gewenste aantal werkuren per week in en je winstdoel, pas de grijze vakjes aan.</t>
  </si>
  <si>
    <t>Fiets</t>
  </si>
  <si>
    <t>4. Check nu je minimale uurtarief, je winstgevende uurtarief en je high-end uurtarief.</t>
  </si>
  <si>
    <t>OV</t>
  </si>
  <si>
    <t xml:space="preserve"> Die vind je links bovenaan onder de groene kopjes.</t>
  </si>
  <si>
    <t>Verzekeringen</t>
  </si>
  <si>
    <t>4. In de kolommen die zich rechts opvolgen, zie je maandelijkse en jaarlijkse winst- en omzetdoelen.</t>
  </si>
  <si>
    <t>Zorgverzekering</t>
  </si>
  <si>
    <t>Boekhouder</t>
  </si>
  <si>
    <t>Hierdoor wordt het inzichtelijk waar je naartoe kunt werken.</t>
  </si>
  <si>
    <t>Andere verzekeringen</t>
  </si>
  <si>
    <t>Boekhoudprogramma</t>
  </si>
  <si>
    <t>5. Als ondernemer moet je ook zelf sparen, voor je pensioen en de belasting zorgen.</t>
  </si>
  <si>
    <t>Huisdieren</t>
  </si>
  <si>
    <t>Bankkosten</t>
  </si>
  <si>
    <t>Daarom vind je in de laatste kolom met de blauw kopjes wat je mogelijke doelen kunnen zijn.</t>
  </si>
  <si>
    <t>Hobbies</t>
  </si>
  <si>
    <t>Benodigdheden en materialen</t>
  </si>
  <si>
    <t>6. Bij stap 3 hieronder, vind je een grafiek van je privé en zakelijke kosten. Een mooi visueel kijkje</t>
  </si>
  <si>
    <t>Abonnementen</t>
  </si>
  <si>
    <t>Personeel loondienst</t>
  </si>
  <si>
    <t>in je geschatte uitgaven voor het komende jaar.</t>
  </si>
  <si>
    <t>Eten en drinken</t>
  </si>
  <si>
    <t>Freelancers</t>
  </si>
  <si>
    <t>Voor de kinderen</t>
  </si>
  <si>
    <t>Marketing</t>
  </si>
  <si>
    <t>Klik hier voor de video tutorial!</t>
  </si>
  <si>
    <t>Vrijetijdsbesteding</t>
  </si>
  <si>
    <t>Advertenties</t>
  </si>
  <si>
    <t>Persoonlijke verzorging</t>
  </si>
  <si>
    <t>Educatie</t>
  </si>
  <si>
    <t>Handig om te weten</t>
  </si>
  <si>
    <t>Sparen</t>
  </si>
  <si>
    <t>Belastingen</t>
  </si>
  <si>
    <t>Voor deze uurtarief calculator heb ik een handige formule ontwikkeld. Je uurtarief wordt hoger</t>
  </si>
  <si>
    <t>Pensioen</t>
  </si>
  <si>
    <t>Website</t>
  </si>
  <si>
    <t>naarmate je minder uren werkt. Immers moet je in minder tijd hetzelfde geld verdienen om</t>
  </si>
  <si>
    <t>Variabele uitgaven</t>
  </si>
  <si>
    <t>Licenties voor o.a. software</t>
  </si>
  <si>
    <t>hetzelfde winst- en omzetdoel te behalen. Hoe meer je werkt, hoe lager je uurtarief.</t>
  </si>
  <si>
    <t>Zelf invullen</t>
  </si>
  <si>
    <t>De formule houdt ook rekenening met:</t>
  </si>
  <si>
    <t>Inkoopkosten</t>
  </si>
  <si>
    <t>Leningen/rente</t>
  </si>
  <si>
    <t>1. Kostendekkend werken voor je minimale omzetdoel.</t>
  </si>
  <si>
    <t>2. Een buffer creëren om onvoorziene kosten te kunnen opvangen.</t>
  </si>
  <si>
    <t>3. De groeifactor, want je moet je salaris kunnen verhogen om te sparen en je bedrijf te laten groeien.</t>
  </si>
  <si>
    <t>4. En een verhoging van 30% voor je ervaring en expertise.</t>
  </si>
  <si>
    <t>Soms kom je op een ietwat vreemd bedrag uit. Afronden naar boven is een goed idee. Maak van €64,95</t>
  </si>
  <si>
    <t>bijvoorbeeld €70 of €74,95 voor eeen psychologisch goed ogend uurtarief voor de klant.</t>
  </si>
  <si>
    <t>Heb je vragen of opmerkingen over deze uurtarief calculator? Je kunt mij altijd bereiken op</t>
  </si>
  <si>
    <t>info@buildmybusiness.nl. Ik streef ernaar om je binnen 48 uur van een antwoord te voorzien.</t>
  </si>
  <si>
    <t>Tenzij het weekend of een feestdag is.</t>
  </si>
  <si>
    <t>Keep Building your Business, Kaya-Quintana van Build my Business.</t>
  </si>
  <si>
    <t>Ontdek hier Build my Business: de online business school voor ondernemers</t>
  </si>
  <si>
    <t>Stap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</si>
</sst>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&quot;€&quot;#,##0.00"/>
  </numFmts>
  <fonts count="9">
    <font>
      <sz val="10.0"/>
      <color rgb="FF000000"/>
      <name val="Arial"/>
      <scheme val="minor"/>
    </font>
    <font>
      <color theme="1"/>
      <name val="Jost"/>
    </font>
    <font>
      <color theme="1"/>
      <name val="Arial"/>
      <scheme val="minor"/>
    </font>
    <font>
      <color rgb="FF000000"/>
      <name val="Jost"/>
    </font>
    <font>
      <color rgb="FFFFFFFF"/>
      <name val="Jost"/>
    </font>
    <font>
      <sz val="10.0"/>
      <color theme="1"/>
      <name val="Jost"/>
    </font>
    <font>
      <sz val="11.0"/>
      <color theme="1"/>
      <name val="Jost"/>
    </font>
    <font>
      <u/>
      <color rgb="FF0000FF"/>
      <name val="Jost"/>
    </font>
    <font>
      <u/>
      <color rgb="FF0000FF"/>
    </font>
  </fonts>
  <fills count="8">
    <fill>
      <patternFill patternType="none"/>
    </fill>
    <fill>
      <patternFill patternType="lightGray"/>
    </fill>
    <fill>
      <patternFill patternType="solid">
        <fgColor rgb="FFF1D3CA"/>
        <bgColor rgb="FFF1D3CA"/>
      </patternFill>
    </fill>
    <fill>
      <patternFill patternType="solid">
        <fgColor rgb="FFCCE2E0"/>
        <bgColor rgb="FFCCE2E0"/>
      </patternFill>
    </fill>
    <fill>
      <patternFill patternType="solid">
        <fgColor rgb="FFFA9C92"/>
        <bgColor rgb="FFFA9C92"/>
      </patternFill>
    </fill>
    <fill>
      <patternFill patternType="solid">
        <fgColor rgb="FFE1F5FF"/>
        <bgColor rgb="FFE1F5FF"/>
      </patternFill>
    </fill>
    <fill>
      <patternFill patternType="solid">
        <fgColor rgb="FFEFEFEF"/>
        <bgColor rgb="FFEFEFEF"/>
      </patternFill>
    </fill>
    <fill>
      <patternFill patternType="solid">
        <fgColor rgb="FFFAE4BB"/>
        <bgColor rgb="FFFAE4BB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0" fillId="0" fontId="1" numFmtId="0" xfId="0" applyFont="1"/>
    <xf borderId="0" fillId="2" fontId="1" numFmtId="0" xfId="0" applyFill="1" applyFont="1"/>
    <xf borderId="0" fillId="2" fontId="1" numFmtId="0" xfId="0" applyAlignment="1" applyFont="1">
      <alignment readingOrder="0"/>
    </xf>
    <xf borderId="0" fillId="2" fontId="2" numFmtId="0" xfId="0" applyFont="1"/>
    <xf borderId="2" fillId="3" fontId="1" numFmtId="0" xfId="0" applyAlignment="1" applyBorder="1" applyFill="1" applyFont="1">
      <alignment horizontal="center" readingOrder="0"/>
    </xf>
    <xf borderId="2" fillId="4" fontId="1" numFmtId="0" xfId="0" applyAlignment="1" applyBorder="1" applyFill="1" applyFont="1">
      <alignment horizontal="center" readingOrder="0"/>
    </xf>
    <xf borderId="2" fillId="4" fontId="3" numFmtId="0" xfId="0" applyAlignment="1" applyBorder="1" applyFont="1">
      <alignment horizontal="center" readingOrder="0"/>
    </xf>
    <xf borderId="0" fillId="0" fontId="1" numFmtId="0" xfId="0" applyAlignment="1" applyFont="1">
      <alignment horizontal="center" readingOrder="0"/>
    </xf>
    <xf borderId="2" fillId="5" fontId="1" numFmtId="0" xfId="0" applyAlignment="1" applyBorder="1" applyFill="1" applyFont="1">
      <alignment horizontal="center" readingOrder="0"/>
    </xf>
    <xf borderId="3" fillId="0" fontId="1" numFmtId="164" xfId="0" applyAlignment="1" applyBorder="1" applyFont="1" applyNumberFormat="1">
      <alignment horizontal="center"/>
    </xf>
    <xf borderId="3" fillId="0" fontId="1" numFmtId="165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3" fillId="6" fontId="1" numFmtId="165" xfId="0" applyAlignment="1" applyBorder="1" applyFill="1" applyFont="1" applyNumberFormat="1">
      <alignment horizontal="center" readingOrder="0"/>
    </xf>
    <xf borderId="3" fillId="0" fontId="2" numFmtId="165" xfId="0" applyAlignment="1" applyBorder="1" applyFont="1" applyNumberFormat="1">
      <alignment horizontal="center"/>
    </xf>
    <xf borderId="0" fillId="0" fontId="4" numFmtId="49" xfId="0" applyAlignment="1" applyFont="1" applyNumberFormat="1">
      <alignment horizontal="center" readingOrder="0"/>
    </xf>
    <xf borderId="3" fillId="6" fontId="1" numFmtId="0" xfId="0" applyAlignment="1" applyBorder="1" applyFont="1">
      <alignment horizontal="center" readingOrder="0"/>
    </xf>
    <xf borderId="3" fillId="0" fontId="1" numFmtId="3" xfId="0" applyAlignment="1" applyBorder="1" applyFont="1" applyNumberFormat="1">
      <alignment horizontal="center"/>
    </xf>
    <xf borderId="3" fillId="0" fontId="1" numFmtId="0" xfId="0" applyAlignment="1" applyBorder="1" applyFont="1">
      <alignment horizontal="center"/>
    </xf>
    <xf borderId="0" fillId="0" fontId="4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2" fontId="5" numFmtId="0" xfId="0" applyAlignment="1" applyFont="1">
      <alignment readingOrder="0"/>
    </xf>
    <xf borderId="4" fillId="4" fontId="1" numFmtId="0" xfId="0" applyAlignment="1" applyBorder="1" applyFont="1">
      <alignment horizontal="center" readingOrder="0"/>
    </xf>
    <xf borderId="4" fillId="4" fontId="6" numFmtId="0" xfId="0" applyAlignment="1" applyBorder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7" fontId="1" numFmtId="0" xfId="0" applyAlignment="1" applyFill="1" applyFont="1">
      <alignment horizontal="center" readingOrder="0"/>
    </xf>
    <xf borderId="0" fillId="6" fontId="1" numFmtId="165" xfId="0" applyAlignment="1" applyFont="1" applyNumberFormat="1">
      <alignment horizontal="center" readingOrder="0"/>
    </xf>
    <xf borderId="0" fillId="0" fontId="2" numFmtId="0" xfId="0" applyAlignment="1" applyFont="1">
      <alignment horizontal="center"/>
    </xf>
    <xf borderId="0" fillId="7" fontId="6" numFmtId="0" xfId="0" applyAlignment="1" applyFont="1">
      <alignment horizontal="center" readingOrder="0"/>
    </xf>
    <xf borderId="0" fillId="6" fontId="3" numFmtId="165" xfId="0" applyAlignment="1" applyFont="1" applyNumberFormat="1">
      <alignment horizontal="center" readingOrder="0"/>
    </xf>
    <xf borderId="0" fillId="6" fontId="6" numFmtId="0" xfId="0" applyAlignment="1" applyFont="1">
      <alignment horizontal="center" readingOrder="0"/>
    </xf>
    <xf borderId="4" fillId="5" fontId="7" numFmtId="0" xfId="0" applyAlignment="1" applyBorder="1" applyFont="1">
      <alignment horizontal="center" readingOrder="0"/>
    </xf>
    <xf borderId="0" fillId="6" fontId="1" numFmtId="0" xfId="0" applyAlignment="1" applyFont="1">
      <alignment horizontal="center" readingOrder="0"/>
    </xf>
    <xf borderId="0" fillId="6" fontId="3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5" fillId="5" fontId="8" numFmtId="0" xfId="0" applyAlignment="1" applyBorder="1" applyFont="1">
      <alignment horizontal="left" readingOrder="0"/>
    </xf>
    <xf borderId="6" fillId="5" fontId="2" numFmtId="0" xfId="0" applyAlignment="1" applyBorder="1" applyFont="1">
      <alignment horizontal="left"/>
    </xf>
    <xf borderId="7" fillId="5" fontId="2" numFmtId="0" xfId="0" applyAlignment="1" applyBorder="1" applyFont="1">
      <alignment horizontal="left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F1D3CA"/>
            </a:solidFill>
            <a:ln cmpd="sng">
              <a:solidFill>
                <a:srgbClr val="000000"/>
              </a:solidFill>
            </a:ln>
          </c:spPr>
          <c:cat>
            <c:strRef>
              <c:f>'Uurtarief 2023'!$B$38:$B$64</c:f>
            </c:strRef>
          </c:cat>
          <c:val>
            <c:numRef>
              <c:f>'Uurtarief 2023'!$C$38:$C$64</c:f>
              <c:numCache/>
            </c:numRef>
          </c:val>
        </c:ser>
        <c:axId val="173431693"/>
        <c:axId val="939198659"/>
      </c:barChart>
      <c:catAx>
        <c:axId val="1734316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939198659"/>
      </c:catAx>
      <c:valAx>
        <c:axId val="9391986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73431693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CCE2E0"/>
            </a:solidFill>
            <a:ln cmpd="sng">
              <a:solidFill>
                <a:srgbClr val="000000"/>
              </a:solidFill>
            </a:ln>
          </c:spPr>
          <c:cat>
            <c:strRef>
              <c:f>'Uurtarief 2023'!$F$38:$F$67</c:f>
            </c:strRef>
          </c:cat>
          <c:val>
            <c:numRef>
              <c:f>'Uurtarief 2023'!$G$38:$G$67</c:f>
              <c:numCache/>
            </c:numRef>
          </c:val>
        </c:ser>
        <c:axId val="902631551"/>
        <c:axId val="803249869"/>
      </c:barChart>
      <c:catAx>
        <c:axId val="9026315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803249869"/>
      </c:catAx>
      <c:valAx>
        <c:axId val="8032498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02631551"/>
      </c:valAx>
    </c:plotArea>
    <c:legend>
      <c:legendPos val="r"/>
      <c:overlay val="0"/>
      <c:txPr>
        <a:bodyPr/>
        <a:lstStyle/>
        <a:p>
          <a:pPr lvl="0">
            <a:defRPr b="0" sz="10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914400</xdr:colOff>
      <xdr:row>83</xdr:row>
      <xdr:rowOff>76200</xdr:rowOff>
    </xdr:from>
    <xdr:ext cx="5772150" cy="3543300"/>
    <xdr:graphicFrame>
      <xdr:nvGraphicFramePr>
        <xdr:cNvPr id="1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933450</xdr:colOff>
      <xdr:row>83</xdr:row>
      <xdr:rowOff>152400</xdr:rowOff>
    </xdr:from>
    <xdr:ext cx="5715000" cy="3533775"/>
    <xdr:graphicFrame>
      <xdr:nvGraphicFramePr>
        <xdr:cNvPr id="2" name="Chart 2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352425</xdr:colOff>
      <xdr:row>2</xdr:row>
      <xdr:rowOff>85725</xdr:rowOff>
    </xdr:from>
    <xdr:ext cx="6296025" cy="2095500"/>
    <xdr:pic>
      <xdr:nvPicPr>
        <xdr:cNvPr id="0" name="image1.png" title="Afbeeldi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buildmybusiness.nl/uurtarief-calculator-download/" TargetMode="External"/><Relationship Id="rId2" Type="http://schemas.openxmlformats.org/officeDocument/2006/relationships/hyperlink" Target="https://buildmybusiness.nl/cursussen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5.13"/>
    <col customWidth="1" min="3" max="3" width="12.63"/>
    <col customWidth="1" min="4" max="4" width="25.13"/>
    <col customWidth="1" min="5" max="5" width="12.63"/>
    <col customWidth="1" min="6" max="6" width="25.13"/>
    <col customWidth="1" min="8" max="8" width="25.13"/>
    <col customWidth="1" min="10" max="10" width="25.13"/>
    <col customWidth="1" min="12" max="12" width="25.13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4" t="s"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6" t="s">
        <v>1</v>
      </c>
      <c r="D20" s="7" t="s">
        <v>2</v>
      </c>
      <c r="E20" s="2"/>
      <c r="F20" s="8" t="s">
        <v>3</v>
      </c>
      <c r="G20" s="9"/>
      <c r="H20" s="7" t="s">
        <v>4</v>
      </c>
      <c r="I20" s="2"/>
      <c r="J20" s="7" t="s">
        <v>5</v>
      </c>
      <c r="K20" s="2"/>
      <c r="L20" s="10" t="s">
        <v>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11">
        <f>F24/F27</f>
        <v>75.2125</v>
      </c>
      <c r="D21" s="12">
        <f>SUM(C38:C64)</f>
        <v>2385</v>
      </c>
      <c r="E21" s="2"/>
      <c r="F21" s="12">
        <f>SUM(G38:G67)</f>
        <v>3132</v>
      </c>
      <c r="G21" s="2"/>
      <c r="H21" s="12">
        <f>D21*12</f>
        <v>28620</v>
      </c>
      <c r="I21" s="2"/>
      <c r="J21" s="12">
        <f>F21*12</f>
        <v>37584</v>
      </c>
      <c r="K21" s="2"/>
      <c r="L21" s="12">
        <f>C58*12</f>
        <v>1800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D22" s="13"/>
      <c r="E22" s="2"/>
      <c r="F22" s="2"/>
      <c r="G22" s="13"/>
      <c r="H22" s="2"/>
      <c r="I22" s="2"/>
      <c r="J22" s="2"/>
      <c r="K22" s="2"/>
      <c r="L22" s="1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6" t="s">
        <v>7</v>
      </c>
      <c r="D23" s="7" t="s">
        <v>8</v>
      </c>
      <c r="E23" s="2"/>
      <c r="F23" s="7" t="s">
        <v>9</v>
      </c>
      <c r="G23" s="2"/>
      <c r="H23" s="7" t="s">
        <v>10</v>
      </c>
      <c r="I23" s="2"/>
      <c r="J23" s="7" t="s">
        <v>11</v>
      </c>
      <c r="K23" s="2"/>
      <c r="L23" s="10" t="s">
        <v>12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11">
        <f>B21*B25</f>
        <v>225.6375</v>
      </c>
      <c r="D24" s="14">
        <v>500.0</v>
      </c>
      <c r="E24" s="2"/>
      <c r="F24" s="12">
        <f>SUM(D21+F21+D24)</f>
        <v>6017</v>
      </c>
      <c r="G24" s="2"/>
      <c r="H24" s="12">
        <f>D24*12</f>
        <v>6000</v>
      </c>
      <c r="I24" s="2"/>
      <c r="J24" s="12">
        <f>F24*12</f>
        <v>72204</v>
      </c>
      <c r="K24" s="2"/>
      <c r="L24" s="15">
        <f>G59*12</f>
        <v>1800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16" t="s">
        <v>13</v>
      </c>
      <c r="D25" s="2"/>
      <c r="E25" s="2"/>
      <c r="F25" s="2"/>
      <c r="G25" s="2"/>
      <c r="H25" s="2"/>
      <c r="I25" s="2"/>
      <c r="J25" s="2"/>
      <c r="K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6" t="s">
        <v>14</v>
      </c>
      <c r="C26" s="2"/>
      <c r="D26" s="7" t="s">
        <v>15</v>
      </c>
      <c r="E26" s="2"/>
      <c r="F26" s="7" t="s">
        <v>16</v>
      </c>
      <c r="G26" s="2"/>
      <c r="H26" s="7" t="s">
        <v>17</v>
      </c>
      <c r="I26" s="2"/>
      <c r="J26" s="2"/>
      <c r="K26" s="2"/>
      <c r="L26" s="10" t="s">
        <v>18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11">
        <f>B24*30%+B24</f>
        <v>293.32875</v>
      </c>
      <c r="C27" s="2"/>
      <c r="D27" s="17">
        <v>20.0</v>
      </c>
      <c r="E27" s="2"/>
      <c r="F27" s="18">
        <f>C96*D27</f>
        <v>80</v>
      </c>
      <c r="G27" s="2"/>
      <c r="H27" s="19">
        <f>F27*12</f>
        <v>960</v>
      </c>
      <c r="I27" s="2"/>
      <c r="J27" s="2"/>
      <c r="K27" s="2"/>
      <c r="L27" s="12">
        <f>G58*12</f>
        <v>2400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0" t="s">
        <v>19</v>
      </c>
      <c r="C28" s="2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0" t="s">
        <v>20</v>
      </c>
      <c r="C29" s="2"/>
      <c r="J29" s="2"/>
      <c r="K29" s="2"/>
      <c r="L29" s="10" t="s">
        <v>21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J30" s="2"/>
      <c r="K30" s="2"/>
      <c r="L30" s="12">
        <f>C60*12</f>
        <v>3600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J31" s="2"/>
      <c r="K31" s="2"/>
      <c r="L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J32" s="2"/>
      <c r="K32" s="2"/>
      <c r="L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2" t="s">
        <v>22</v>
      </c>
      <c r="C33" s="5"/>
      <c r="D33" s="5"/>
      <c r="E33" s="5"/>
      <c r="F33" s="5"/>
      <c r="G33" s="5"/>
      <c r="H33" s="3"/>
      <c r="I33" s="3"/>
      <c r="J33" s="3"/>
      <c r="K33" s="3"/>
      <c r="L33" s="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C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C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3" t="s">
        <v>23</v>
      </c>
      <c r="C36" s="24" t="s">
        <v>24</v>
      </c>
      <c r="D36" s="24" t="s">
        <v>25</v>
      </c>
      <c r="F36" s="23" t="s">
        <v>26</v>
      </c>
      <c r="G36" s="24" t="s">
        <v>24</v>
      </c>
      <c r="H36" s="24" t="s">
        <v>25</v>
      </c>
      <c r="I36" s="2"/>
      <c r="J36" s="24" t="s">
        <v>27</v>
      </c>
      <c r="K36" s="2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F37" s="2"/>
      <c r="G37" s="2"/>
      <c r="H37" s="2"/>
      <c r="I37" s="2"/>
      <c r="J37" s="2"/>
      <c r="K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6" t="s">
        <v>28</v>
      </c>
      <c r="C38" s="27">
        <v>600.0</v>
      </c>
      <c r="D38" s="28"/>
      <c r="E38" s="28"/>
      <c r="F38" s="26" t="s">
        <v>29</v>
      </c>
      <c r="G38" s="27">
        <v>300.0</v>
      </c>
      <c r="I38" s="2"/>
      <c r="J38" s="29" t="s">
        <v>30</v>
      </c>
      <c r="K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6" t="s">
        <v>31</v>
      </c>
      <c r="C39" s="30">
        <v>80.0</v>
      </c>
      <c r="D39" s="28"/>
      <c r="E39" s="28"/>
      <c r="F39" s="26" t="s">
        <v>31</v>
      </c>
      <c r="G39" s="30">
        <v>7.0</v>
      </c>
      <c r="I39" s="2"/>
      <c r="J39" s="31" t="s">
        <v>32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6" t="s">
        <v>33</v>
      </c>
      <c r="C40" s="30">
        <v>0.0</v>
      </c>
      <c r="D40" s="28"/>
      <c r="E40" s="28"/>
      <c r="F40" s="26" t="s">
        <v>33</v>
      </c>
      <c r="G40" s="30">
        <v>100.0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6" t="s">
        <v>34</v>
      </c>
      <c r="C41" s="30">
        <v>0.0</v>
      </c>
      <c r="D41" s="28"/>
      <c r="E41" s="28"/>
      <c r="F41" s="26" t="s">
        <v>34</v>
      </c>
      <c r="G41" s="30">
        <v>100.0</v>
      </c>
      <c r="I41" s="2"/>
      <c r="J41" s="23" t="s">
        <v>35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6" t="s">
        <v>36</v>
      </c>
      <c r="C42" s="30">
        <v>50.0</v>
      </c>
      <c r="D42" s="28"/>
      <c r="E42" s="28"/>
      <c r="F42" s="26" t="s">
        <v>36</v>
      </c>
      <c r="G42" s="30">
        <v>50.0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6" t="s">
        <v>37</v>
      </c>
      <c r="C43" s="30">
        <v>15.0</v>
      </c>
      <c r="D43" s="28"/>
      <c r="E43" s="28"/>
      <c r="F43" s="26" t="s">
        <v>37</v>
      </c>
      <c r="G43" s="30">
        <v>50.0</v>
      </c>
      <c r="I43" s="2"/>
      <c r="J43" s="21" t="s">
        <v>38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6" t="s">
        <v>39</v>
      </c>
      <c r="C44" s="30">
        <v>50.0</v>
      </c>
      <c r="D44" s="28"/>
      <c r="E44" s="28"/>
      <c r="F44" s="26" t="s">
        <v>39</v>
      </c>
      <c r="G44" s="30">
        <v>0.0</v>
      </c>
      <c r="I44" s="2"/>
      <c r="J44" s="21" t="s">
        <v>40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6" t="s">
        <v>41</v>
      </c>
      <c r="C45" s="30">
        <v>45.0</v>
      </c>
      <c r="D45" s="28"/>
      <c r="E45" s="28"/>
      <c r="F45" s="26" t="s">
        <v>42</v>
      </c>
      <c r="G45" s="30">
        <v>0.0</v>
      </c>
      <c r="I45" s="2"/>
      <c r="J45" s="21" t="s">
        <v>43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6" t="s">
        <v>42</v>
      </c>
      <c r="C46" s="30">
        <v>225.0</v>
      </c>
      <c r="D46" s="28"/>
      <c r="E46" s="28"/>
      <c r="F46" s="26" t="s">
        <v>44</v>
      </c>
      <c r="G46" s="30">
        <v>0.0</v>
      </c>
      <c r="I46" s="2"/>
      <c r="J46" s="21" t="s">
        <v>45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6" t="s">
        <v>44</v>
      </c>
      <c r="C47" s="30">
        <v>0.0</v>
      </c>
      <c r="D47" s="28"/>
      <c r="E47" s="28"/>
      <c r="F47" s="26" t="s">
        <v>46</v>
      </c>
      <c r="G47" s="30">
        <v>100.0</v>
      </c>
      <c r="I47" s="2"/>
      <c r="J47" s="21" t="s">
        <v>47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6" t="s">
        <v>46</v>
      </c>
      <c r="C48" s="30">
        <v>0.0</v>
      </c>
      <c r="D48" s="28"/>
      <c r="E48" s="28"/>
      <c r="F48" s="26" t="s">
        <v>48</v>
      </c>
      <c r="G48" s="30">
        <v>75.0</v>
      </c>
      <c r="I48" s="2"/>
      <c r="J48" s="21" t="s">
        <v>49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6" t="s">
        <v>50</v>
      </c>
      <c r="C49" s="30">
        <v>150.0</v>
      </c>
      <c r="D49" s="28"/>
      <c r="E49" s="28"/>
      <c r="F49" s="26" t="s">
        <v>51</v>
      </c>
      <c r="G49" s="30">
        <v>300.0</v>
      </c>
      <c r="I49" s="2"/>
      <c r="J49" s="21" t="s">
        <v>52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6" t="s">
        <v>53</v>
      </c>
      <c r="C50" s="30">
        <v>100.0</v>
      </c>
      <c r="D50" s="28"/>
      <c r="E50" s="28"/>
      <c r="F50" s="26" t="s">
        <v>54</v>
      </c>
      <c r="G50" s="30">
        <v>35.0</v>
      </c>
      <c r="I50" s="2"/>
      <c r="J50" s="21" t="s">
        <v>55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6" t="s">
        <v>56</v>
      </c>
      <c r="C51" s="30">
        <v>0.0</v>
      </c>
      <c r="D51" s="28"/>
      <c r="E51" s="28"/>
      <c r="F51" s="26" t="s">
        <v>57</v>
      </c>
      <c r="G51" s="30">
        <v>3.0</v>
      </c>
      <c r="I51" s="2"/>
      <c r="J51" s="21" t="s">
        <v>58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6" t="s">
        <v>59</v>
      </c>
      <c r="C52" s="30">
        <v>0.0</v>
      </c>
      <c r="D52" s="28"/>
      <c r="E52" s="28"/>
      <c r="F52" s="26" t="s">
        <v>60</v>
      </c>
      <c r="G52" s="30">
        <v>100.0</v>
      </c>
      <c r="I52" s="2"/>
      <c r="J52" s="21" t="s">
        <v>61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6" t="s">
        <v>62</v>
      </c>
      <c r="C53" s="30">
        <v>70.0</v>
      </c>
      <c r="D53" s="28"/>
      <c r="E53" s="28"/>
      <c r="F53" s="26" t="s">
        <v>63</v>
      </c>
      <c r="G53" s="30">
        <v>0.0</v>
      </c>
      <c r="I53" s="2"/>
      <c r="J53" s="21" t="s">
        <v>64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6" t="s">
        <v>65</v>
      </c>
      <c r="C54" s="30">
        <v>300.0</v>
      </c>
      <c r="D54" s="28"/>
      <c r="E54" s="28"/>
      <c r="F54" s="26" t="s">
        <v>66</v>
      </c>
      <c r="G54" s="30">
        <v>0.0</v>
      </c>
      <c r="I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6" t="s">
        <v>67</v>
      </c>
      <c r="C55" s="30">
        <v>50.0</v>
      </c>
      <c r="D55" s="28"/>
      <c r="E55" s="28"/>
      <c r="F55" s="26" t="s">
        <v>68</v>
      </c>
      <c r="G55" s="30">
        <v>500.0</v>
      </c>
      <c r="I55" s="2"/>
      <c r="J55" s="32" t="s">
        <v>69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6" t="s">
        <v>70</v>
      </c>
      <c r="C56" s="30">
        <v>75.0</v>
      </c>
      <c r="D56" s="28"/>
      <c r="E56" s="28"/>
      <c r="F56" s="26" t="s">
        <v>71</v>
      </c>
      <c r="G56" s="30">
        <v>30.0</v>
      </c>
      <c r="I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6" t="s">
        <v>72</v>
      </c>
      <c r="C57" s="30">
        <v>50.0</v>
      </c>
      <c r="D57" s="28"/>
      <c r="E57" s="28"/>
      <c r="F57" s="26" t="s">
        <v>73</v>
      </c>
      <c r="G57" s="30">
        <v>250.0</v>
      </c>
      <c r="I57" s="2"/>
      <c r="J57" s="23" t="s">
        <v>74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6" t="s">
        <v>75</v>
      </c>
      <c r="C58" s="30">
        <v>150.0</v>
      </c>
      <c r="D58" s="28"/>
      <c r="E58" s="28"/>
      <c r="F58" s="26" t="s">
        <v>76</v>
      </c>
      <c r="G58" s="30">
        <v>200.0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6" t="s">
        <v>76</v>
      </c>
      <c r="C59" s="30">
        <v>25.0</v>
      </c>
      <c r="D59" s="28"/>
      <c r="E59" s="28"/>
      <c r="F59" s="26" t="s">
        <v>75</v>
      </c>
      <c r="G59" s="30">
        <v>150.0</v>
      </c>
      <c r="I59" s="2"/>
      <c r="J59" s="21" t="s">
        <v>77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6" t="s">
        <v>78</v>
      </c>
      <c r="C60" s="30">
        <v>300.0</v>
      </c>
      <c r="D60" s="28"/>
      <c r="E60" s="28"/>
      <c r="F60" s="26" t="s">
        <v>79</v>
      </c>
      <c r="G60" s="30">
        <v>0.0</v>
      </c>
      <c r="I60" s="2"/>
      <c r="J60" s="21" t="s">
        <v>80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6" t="s">
        <v>81</v>
      </c>
      <c r="C61" s="30">
        <v>50.0</v>
      </c>
      <c r="D61" s="28"/>
      <c r="E61" s="28"/>
      <c r="F61" s="26" t="s">
        <v>82</v>
      </c>
      <c r="G61" s="30">
        <v>3.0</v>
      </c>
      <c r="I61" s="2"/>
      <c r="J61" s="21" t="s">
        <v>83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33" t="s">
        <v>84</v>
      </c>
      <c r="C62" s="27">
        <v>0.0</v>
      </c>
      <c r="D62" s="28"/>
      <c r="E62" s="28"/>
      <c r="F62" s="26" t="s">
        <v>62</v>
      </c>
      <c r="G62" s="30">
        <v>0.0</v>
      </c>
      <c r="I62" s="2"/>
      <c r="J62" s="21" t="s">
        <v>85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34" t="s">
        <v>84</v>
      </c>
      <c r="C63" s="30">
        <v>0.0</v>
      </c>
      <c r="D63" s="28"/>
      <c r="E63" s="28"/>
      <c r="F63" s="26" t="s">
        <v>86</v>
      </c>
      <c r="G63" s="30">
        <v>750.0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34" t="s">
        <v>84</v>
      </c>
      <c r="C64" s="30">
        <v>0.0</v>
      </c>
      <c r="D64" s="28"/>
      <c r="E64" s="28"/>
      <c r="F64" s="26" t="s">
        <v>87</v>
      </c>
      <c r="G64" s="30">
        <v>20.0</v>
      </c>
      <c r="I64" s="2"/>
      <c r="J64" s="21" t="s">
        <v>88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13"/>
      <c r="C65" s="13"/>
      <c r="D65" s="13"/>
      <c r="E65" s="28"/>
      <c r="F65" s="34" t="s">
        <v>84</v>
      </c>
      <c r="G65" s="30">
        <v>3.0</v>
      </c>
      <c r="I65" s="2"/>
      <c r="J65" s="21" t="s">
        <v>89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13"/>
      <c r="C66" s="13"/>
      <c r="D66" s="13"/>
      <c r="E66" s="28"/>
      <c r="F66" s="34" t="s">
        <v>84</v>
      </c>
      <c r="G66" s="30">
        <v>5.0</v>
      </c>
      <c r="I66" s="2"/>
      <c r="J66" s="21" t="s">
        <v>90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13"/>
      <c r="C67" s="13"/>
      <c r="D67" s="13"/>
      <c r="E67" s="28"/>
      <c r="F67" s="34" t="s">
        <v>84</v>
      </c>
      <c r="G67" s="30">
        <v>1.0</v>
      </c>
      <c r="I67" s="2"/>
      <c r="J67" s="21" t="s">
        <v>91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H68" s="2"/>
      <c r="I68" s="2"/>
      <c r="J68" s="2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H69" s="2"/>
      <c r="I69" s="2"/>
      <c r="J69" s="21" t="s">
        <v>92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J70" s="21" t="s">
        <v>93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J72" s="21" t="s">
        <v>94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J73" s="21" t="s">
        <v>95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J74" s="21" t="s">
        <v>96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M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J76" s="35" t="s">
        <v>97</v>
      </c>
      <c r="M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M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J78" s="36" t="s">
        <v>98</v>
      </c>
      <c r="K78" s="37"/>
      <c r="L78" s="38"/>
      <c r="M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4" t="s">
        <v>99</v>
      </c>
      <c r="C80" s="5"/>
      <c r="D80" s="5"/>
      <c r="E80" s="5"/>
      <c r="F80" s="5"/>
      <c r="G80" s="5"/>
      <c r="H80" s="3"/>
      <c r="I80" s="3"/>
      <c r="J80" s="3"/>
      <c r="K80" s="3"/>
      <c r="L80" s="3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H81" s="2"/>
      <c r="I81" s="2"/>
      <c r="J81" s="2"/>
      <c r="K81" s="2"/>
      <c r="L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H82" s="2"/>
      <c r="I82" s="2"/>
      <c r="J82" s="2"/>
      <c r="K82" s="2"/>
      <c r="L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4" t="s">
        <v>23</v>
      </c>
      <c r="F83" s="24" t="s">
        <v>26</v>
      </c>
      <c r="H83" s="2"/>
      <c r="I83" s="2"/>
      <c r="J83" s="2"/>
      <c r="K83" s="2"/>
      <c r="L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H84" s="2"/>
      <c r="I84" s="2"/>
      <c r="J84" s="2"/>
      <c r="K84" s="2"/>
      <c r="L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C96" s="39">
        <v>4.0</v>
      </c>
      <c r="E96" s="2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H106" s="2"/>
      <c r="I106" s="2"/>
      <c r="J106" s="2"/>
      <c r="K106" s="2"/>
      <c r="L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:id="rId1" ref="J55"/>
    <hyperlink r:id="rId2" ref="J78"/>
  </hyperlinks>
  <drawing r:id="rId3"/>
</worksheet>
</file>